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<sst xmlns="http://schemas.openxmlformats.org/spreadsheetml/2006/main" count="217" uniqueCount="157">
  <si>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</si>
  <si>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</si>
  <si>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</si>
  <si>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</si>
  <si>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</si>
  <si>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</si>
  <si>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</si>
  <si>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</si>
  <si>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</si>
  <si>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</si>
  <si>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</si>
  <si>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</si>
  <si>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</si>
  <si>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</si>
  <si>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</si>
  <si>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</si>
  <si>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</si>
  <si>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</si>
  <si>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</si>
  <si>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</si>
  <si>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</si>
  <si>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</si>
  <si>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</si>
  <si>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</si>
  <si>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</si>
  <si>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</si>
  <si>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</si>
  <si>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</si>
  <si>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</si>
  <si>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</si>
  <si>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</si>
  <si>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</si>
  <si>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</si>
  <si>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</si>
  <si>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</si>
  <si>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</si>
  <si>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</si>
  <si>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</si>
  <si>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</si>
  <si>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</si>
  <si>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</si>
  <si>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</si>
  <si>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</si>
  <si>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</si>
  <si>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</si>
  <si>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</si>
  <si>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</si>
  <si>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</si>
  <si>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</si>
  <si>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</si>
  <si>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</si>
  <si>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</si>
  <si>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</si>
  <si>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</si>
  <si>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</si>
  <si>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</si>
  <si>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</si>
  <si>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</si>
  <si>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</si>
  <si>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</si>
  <si>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</si>
  <si>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</si>
  <si>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</si>
  <si>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</si>
  <si>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</si>
  <si>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</si>
  <si>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</si>
  <si>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</si>
  <si>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</si>
  <si>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</si>
  <si>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</si>
  <si>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</si>
  <si>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</si>
  <si>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</si>
  <si>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</si>
  <si>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</si>
  <si>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</si>
  <si>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</si>
  <si>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</si>
  <si>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</si>
  <si>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</si>
  <si>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</si>
  <si>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</si>
  <si>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</si>
  <si>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</si>
  <si>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</si>
  <si>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</si>
  <si>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</si>
  <si>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</si>
  <si>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</si>
  <si>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</si>
  <si>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</si>
  <si>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</si>
  <si>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</si>
  <si>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</si>
  <si>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</si>
  <si>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</si>
  <si>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</si>
  <si>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</si>
  <si>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</si>
  <si>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</si>
  <si>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</si>
  <si>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</si>
  <si>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</si>
  <si>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</si>
  <si>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</si>
  <si>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</si>
  <si>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</si>
  <si>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</si>
  <si>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</si>
  <si>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</si>
  <si>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</si>
  <si>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</si>
  <si>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</si>
  <si>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</si>
  <si>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</si>
  <si>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</si>
  <si>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</si>
  <si>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</si>
  <si>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</si>
  <si>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</si>
  <si>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</si>
  <si>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</si>
  <si>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</si>
  <si>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</si>
  <si>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</si>
  <si>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</si>
  <si>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</si>
  <si>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</si>
  <si>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</si>
  <si>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</si>
  <si>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</si>
  <si>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</si>
  <si>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</si>
  <si>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</si>
  <si>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>At 1 April 2015</t>
  </si>
  <si>
    <t>Interest Income</t>
  </si>
  <si>
    <t>Tax paid</t>
  </si>
  <si>
    <t>Net cash used in investing activities</t>
  </si>
  <si>
    <t>Net cash used in financing activities</t>
  </si>
  <si>
    <t>Net Assets Per Share (RM)</t>
  </si>
  <si>
    <t>31.03.2016</t>
  </si>
  <si>
    <t xml:space="preserve"> for the year ended 31 March 2016 and the accompanying explanatory notes attached to interim financial statements)</t>
  </si>
  <si>
    <t>At 1 April 2016</t>
  </si>
  <si>
    <t xml:space="preserve">              for the year ended  31 March 2016 and the accompanying explanatory notes attached to the interim financial statements)</t>
  </si>
  <si>
    <t xml:space="preserve">               ended 31 March 2016 and the accompanying explanatory notes attached to interim financial statements.)</t>
  </si>
  <si>
    <t xml:space="preserve">   for the year ended 31 March 2016 and the accompanying explanatory notes attached to the interim financial statements)</t>
  </si>
  <si>
    <t>Net cash (used in)/generated from operating activities</t>
  </si>
  <si>
    <t>Cash (used in)/ generated from operations</t>
  </si>
  <si>
    <t>As at 31 March 2017</t>
  </si>
  <si>
    <t>31-Mar-17</t>
  </si>
  <si>
    <t>For the year ended 31 March 2017</t>
  </si>
  <si>
    <t>Year ended</t>
  </si>
  <si>
    <t>31 March</t>
  </si>
  <si>
    <t>At 31 March 2017</t>
  </si>
  <si>
    <t>At 31 March 2016</t>
  </si>
  <si>
    <t>31.03.2017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</si>
</sst>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16">
      <selection activeCell="J57" sqref="J57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149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150</v>
      </c>
      <c r="K12" s="98"/>
      <c r="L12" s="97">
        <v>42460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94674</v>
      </c>
      <c r="K17" s="101"/>
      <c r="L17" s="149">
        <v>84774</v>
      </c>
    </row>
    <row r="18" spans="3:12" s="90" customFormat="1" ht="17.25" customHeight="1">
      <c r="C18" s="103" t="s">
        <v>82</v>
      </c>
      <c r="I18" s="89"/>
      <c r="J18" s="149">
        <v>4874</v>
      </c>
      <c r="K18" s="101"/>
      <c r="L18" s="149">
        <v>4641</v>
      </c>
    </row>
    <row r="19" spans="3:12" s="90" customFormat="1" ht="17.25" customHeight="1">
      <c r="C19" s="103" t="s">
        <v>64</v>
      </c>
      <c r="I19" s="89"/>
      <c r="J19" s="149">
        <v>352</v>
      </c>
      <c r="K19" s="101"/>
      <c r="L19" s="149">
        <v>157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99900</v>
      </c>
      <c r="K20" s="101"/>
      <c r="L20" s="104">
        <f>SUM(L17:L19)</f>
        <v>89572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199338</v>
      </c>
      <c r="K24" s="101"/>
      <c r="L24" s="149">
        <v>114683</v>
      </c>
    </row>
    <row r="25" spans="3:12" s="90" customFormat="1" ht="17.25" customHeight="1">
      <c r="C25" s="6" t="s">
        <v>73</v>
      </c>
      <c r="I25" s="89"/>
      <c r="J25" s="149">
        <v>95773</v>
      </c>
      <c r="K25" s="101"/>
      <c r="L25" s="149">
        <v>82492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6</v>
      </c>
      <c r="K26" s="101"/>
      <c r="L26" s="149">
        <v>14</v>
      </c>
    </row>
    <row r="27" spans="3:12" s="90" customFormat="1" ht="17.25" customHeight="1">
      <c r="C27" s="6" t="s">
        <v>58</v>
      </c>
      <c r="I27" s="89"/>
      <c r="J27" s="149">
        <v>91025</v>
      </c>
      <c r="K27" s="101"/>
      <c r="L27" s="149">
        <v>136972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386142</v>
      </c>
      <c r="K28" s="101"/>
      <c r="L28" s="104">
        <f>SUM(L24:L27)</f>
        <v>334161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486042</v>
      </c>
      <c r="K30" s="101"/>
      <c r="L30" s="107">
        <f>L20+L28</f>
        <v>423733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297980</v>
      </c>
      <c r="K36" s="101"/>
      <c r="L36" s="149">
        <v>267782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397285</v>
      </c>
      <c r="K37" s="101"/>
      <c r="L37" s="104">
        <f>L35+L36</f>
        <v>367087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2860</v>
      </c>
      <c r="K42" s="101"/>
      <c r="L42" s="149">
        <v>1845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2860</v>
      </c>
      <c r="K43" s="101"/>
      <c r="L43" s="104">
        <f>L41+L42</f>
        <v>1845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58611</v>
      </c>
      <c r="K46" s="101"/>
      <c r="L46" s="149">
        <v>46518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23813</v>
      </c>
      <c r="K47" s="90"/>
      <c r="L47" s="149">
        <v>4284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3473</v>
      </c>
      <c r="K48" s="90"/>
      <c r="L48" s="149">
        <v>3999</v>
      </c>
    </row>
    <row r="49" spans="3:12" s="90" customFormat="1" ht="15.75">
      <c r="C49" s="95" t="s">
        <v>95</v>
      </c>
      <c r="I49" s="89"/>
      <c r="J49" s="160">
        <f>SUM(J46:J48)</f>
        <v>85897</v>
      </c>
      <c r="L49" s="104">
        <f>SUM(L46:L48)</f>
        <v>54801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88757</v>
      </c>
      <c r="L51" s="110">
        <f>L43+L49</f>
        <v>56646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486042</v>
      </c>
      <c r="L53" s="111">
        <f>+L51+L37</f>
        <v>423733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140</v>
      </c>
      <c r="I55" s="89"/>
      <c r="J55" s="172">
        <f>J37/J35</f>
        <v>4.0006545491163585</v>
      </c>
      <c r="L55" s="172">
        <f>L37/L35</f>
        <v>3.6965610996425156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142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3">
      <selection activeCell="N41" sqref="N41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151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143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-18445</v>
      </c>
      <c r="M33" s="54"/>
      <c r="N33" s="54">
        <v>286227</v>
      </c>
      <c r="O33" s="55"/>
      <c r="P33" s="54">
        <f>SUM(F33,H33,J33,N33,L33)</f>
        <v>367087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-18445</v>
      </c>
      <c r="M35" s="55"/>
      <c r="N35" s="54">
        <f>SUM(N33:N34)</f>
        <v>286227</v>
      </c>
      <c r="O35" s="55"/>
      <c r="P35" s="54">
        <f>SUM(P33:P34)</f>
        <v>367087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14778</v>
      </c>
      <c r="M38" s="54"/>
      <c r="N38" s="54">
        <v>55142</v>
      </c>
      <c r="O38" s="55"/>
      <c r="P38" s="54">
        <f>SUM(F38,H38,J38,N38,L38)</f>
        <v>69920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>
        <v>0</v>
      </c>
      <c r="M40" s="54"/>
      <c r="N40" s="54">
        <v>-39722</v>
      </c>
      <c r="O40" s="55"/>
      <c r="P40" s="54">
        <f>SUM(F40,H40,J40,N40,L40)</f>
        <v>-39722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154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-3667</v>
      </c>
      <c r="M42" s="55"/>
      <c r="N42" s="64">
        <f>SUM(N35:N40)</f>
        <v>301647</v>
      </c>
      <c r="O42" s="55"/>
      <c r="P42" s="64">
        <f>SUM(P35:P40)</f>
        <v>397285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135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-20523</v>
      </c>
      <c r="M99" s="54"/>
      <c r="N99" s="54">
        <v>273030</v>
      </c>
      <c r="O99" s="55"/>
      <c r="P99" s="54">
        <f>SUM(F99,H99,J99,N99,L99)</f>
        <v>351812</v>
      </c>
    </row>
    <row r="100" spans="2:16" ht="18.75">
      <c r="B100" s="56" t="s">
        <v>28</v>
      </c>
      <c r="E100" s="50"/>
      <c r="F100" s="57">
        <v>0</v>
      </c>
      <c r="G100" s="55"/>
      <c r="H100" s="57"/>
      <c r="I100" s="54"/>
      <c r="J100" s="57">
        <v>0</v>
      </c>
      <c r="K100" s="54"/>
      <c r="L100" s="57">
        <v>0</v>
      </c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-20523</v>
      </c>
      <c r="M101" s="55"/>
      <c r="N101" s="54">
        <f>SUM(N99:N100)</f>
        <v>273030</v>
      </c>
      <c r="O101" s="55"/>
      <c r="P101" s="54">
        <f>SUM(P99:P100)</f>
        <v>351812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2078</v>
      </c>
      <c r="M104" s="54"/>
      <c r="N104" s="54">
        <v>50933</v>
      </c>
      <c r="O104" s="55"/>
      <c r="P104" s="54">
        <f>SUM(F104,H104,J104,N104,L104)</f>
        <v>53011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>
        <v>0</v>
      </c>
      <c r="M106" s="54"/>
      <c r="N106" s="54">
        <v>-37736</v>
      </c>
      <c r="O106" s="55"/>
      <c r="P106" s="54">
        <f>SUM(F106,H106,J106,N106,L106)</f>
        <v>-37736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155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-18445</v>
      </c>
      <c r="M108" s="55"/>
      <c r="N108" s="64">
        <f>SUM(N101:N106)</f>
        <v>286227</v>
      </c>
      <c r="O108" s="55"/>
      <c r="P108" s="64">
        <f>SUM(P101:P106)</f>
        <v>367087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144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view="pageBreakPreview" zoomScaleSheetLayoutView="100" zoomScalePageLayoutView="0" workbookViewId="0" topLeftCell="A14">
      <selection activeCell="H30" sqref="H30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128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129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151</v>
      </c>
    </row>
    <row r="8" ht="12.75">
      <c r="B8" s="71" t="s">
        <v>35</v>
      </c>
    </row>
    <row r="10" spans="4:10" ht="18.75">
      <c r="D10" s="177" t="s">
        <v>36</v>
      </c>
      <c r="E10" s="177"/>
      <c r="F10" s="177"/>
      <c r="G10" s="25"/>
      <c r="H10" s="177" t="s">
        <v>152</v>
      </c>
      <c r="I10" s="177"/>
      <c r="J10" s="177"/>
    </row>
    <row r="11" spans="4:10" ht="18.75">
      <c r="D11" s="178" t="s">
        <v>153</v>
      </c>
      <c r="E11" s="177"/>
      <c r="F11" s="177"/>
      <c r="H11" s="178" t="str">
        <f>D11</f>
        <v>31 March</v>
      </c>
      <c r="I11" s="177"/>
      <c r="J11" s="177"/>
    </row>
    <row r="12" spans="4:10" ht="18.75">
      <c r="D12" s="77">
        <v>2017</v>
      </c>
      <c r="E12" s="77"/>
      <c r="F12" s="77">
        <v>2016</v>
      </c>
      <c r="G12" s="77"/>
      <c r="H12" s="77">
        <f>D12</f>
        <v>2017</v>
      </c>
      <c r="I12" s="77"/>
      <c r="J12" s="77">
        <f>F12</f>
        <v>2016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232025</v>
      </c>
      <c r="E14" s="79"/>
      <c r="F14" s="79">
        <v>199507</v>
      </c>
      <c r="G14" s="79"/>
      <c r="H14" s="79">
        <v>840719</v>
      </c>
      <c r="I14" s="79"/>
      <c r="J14" s="79">
        <v>743385</v>
      </c>
    </row>
    <row r="15" spans="2:10" ht="18.75">
      <c r="B15" s="25" t="s">
        <v>39</v>
      </c>
      <c r="D15" s="80">
        <v>-213038</v>
      </c>
      <c r="E15" s="79"/>
      <c r="F15" s="80">
        <v>-170784</v>
      </c>
      <c r="G15" s="79"/>
      <c r="H15" s="80">
        <v>-759701</v>
      </c>
      <c r="I15" s="79"/>
      <c r="J15" s="80">
        <v>-659695</v>
      </c>
    </row>
    <row r="16" spans="2:10" ht="18.75">
      <c r="B16" s="78" t="s">
        <v>40</v>
      </c>
      <c r="D16" s="79">
        <f>D14+D15</f>
        <v>18987</v>
      </c>
      <c r="E16" s="79"/>
      <c r="F16" s="79">
        <f>F14+F15</f>
        <v>28723</v>
      </c>
      <c r="G16" s="79"/>
      <c r="H16" s="79">
        <f>H14+H15</f>
        <v>81018</v>
      </c>
      <c r="I16" s="79"/>
      <c r="J16" s="79">
        <f>J14+J15</f>
        <v>83690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4707</v>
      </c>
      <c r="E18" s="169"/>
      <c r="F18" s="169">
        <v>752</v>
      </c>
      <c r="G18" s="169"/>
      <c r="H18" s="169">
        <v>7170</v>
      </c>
      <c r="I18" s="169"/>
      <c r="J18" s="169">
        <v>4159</v>
      </c>
    </row>
    <row r="19" spans="2:10" ht="18.75">
      <c r="B19" s="25" t="s">
        <v>76</v>
      </c>
      <c r="D19" s="79">
        <v>-635</v>
      </c>
      <c r="E19" s="79"/>
      <c r="F19" s="79">
        <v>-7238</v>
      </c>
      <c r="G19" s="79"/>
      <c r="H19" s="79">
        <v>-8019</v>
      </c>
      <c r="I19" s="79"/>
      <c r="J19" s="79">
        <v>-12821</v>
      </c>
    </row>
    <row r="20" spans="2:10" ht="18.75">
      <c r="B20" s="25" t="s">
        <v>77</v>
      </c>
      <c r="D20" s="79">
        <v>-2272</v>
      </c>
      <c r="E20" s="79"/>
      <c r="F20" s="79">
        <v>-2433</v>
      </c>
      <c r="G20" s="79"/>
      <c r="H20" s="79">
        <v>-11316</v>
      </c>
      <c r="I20" s="79"/>
      <c r="J20" s="79">
        <v>-11486</v>
      </c>
    </row>
    <row r="21" spans="2:10" ht="18.75">
      <c r="B21" s="25" t="s">
        <v>78</v>
      </c>
      <c r="D21" s="79">
        <v>-307</v>
      </c>
      <c r="E21" s="79"/>
      <c r="F21" s="79">
        <v>-3281</v>
      </c>
      <c r="G21" s="79"/>
      <c r="H21" s="80">
        <v>-307</v>
      </c>
      <c r="I21" s="79"/>
      <c r="J21" s="80">
        <v>-2959</v>
      </c>
    </row>
    <row r="22" spans="2:10" ht="18.75">
      <c r="B22" s="78" t="s">
        <v>79</v>
      </c>
      <c r="D22" s="170">
        <f>D16+D19+D18+D20+D21</f>
        <v>20480</v>
      </c>
      <c r="E22" s="169"/>
      <c r="F22" s="170">
        <f>F16+F19+F18+F20+F21</f>
        <v>16523</v>
      </c>
      <c r="G22" s="169"/>
      <c r="H22" s="169">
        <f>H16+H19+H18+H20+H21</f>
        <v>68546</v>
      </c>
      <c r="I22" s="169"/>
      <c r="J22" s="169">
        <f>J16+J19+J18+J20+J21</f>
        <v>60583</v>
      </c>
    </row>
    <row r="23" spans="2:10" ht="18.75">
      <c r="B23" s="25" t="s">
        <v>136</v>
      </c>
      <c r="D23" s="171">
        <v>681</v>
      </c>
      <c r="E23" s="169"/>
      <c r="F23" s="171">
        <v>745</v>
      </c>
      <c r="G23" s="169"/>
      <c r="H23" s="169">
        <v>3099</v>
      </c>
      <c r="I23" s="169"/>
      <c r="J23" s="169">
        <v>3799</v>
      </c>
    </row>
    <row r="24" spans="2:10" ht="18.75">
      <c r="B24" s="25" t="s">
        <v>80</v>
      </c>
      <c r="D24" s="80">
        <v>-84</v>
      </c>
      <c r="E24" s="79"/>
      <c r="F24" s="80">
        <v>-39</v>
      </c>
      <c r="G24" s="79"/>
      <c r="H24" s="80">
        <v>-250</v>
      </c>
      <c r="I24" s="79"/>
      <c r="J24" s="80">
        <v>-150</v>
      </c>
    </row>
    <row r="25" spans="2:10" ht="18.75">
      <c r="B25" s="78" t="s">
        <v>41</v>
      </c>
      <c r="D25" s="79">
        <f>D22+D24+D23</f>
        <v>21077</v>
      </c>
      <c r="E25" s="79"/>
      <c r="F25" s="79">
        <f>F22+F24+F23</f>
        <v>17229</v>
      </c>
      <c r="G25" s="79"/>
      <c r="H25" s="79">
        <f>H22+H24+H23</f>
        <v>71395</v>
      </c>
      <c r="I25" s="79"/>
      <c r="J25" s="79">
        <f>J22+J24+J23</f>
        <v>64232</v>
      </c>
    </row>
    <row r="26" spans="2:10" ht="18.75">
      <c r="B26" s="25" t="s">
        <v>42</v>
      </c>
      <c r="D26" s="79">
        <v>-5136</v>
      </c>
      <c r="E26" s="79"/>
      <c r="F26" s="79">
        <v>-4011</v>
      </c>
      <c r="G26" s="79"/>
      <c r="H26" s="79">
        <v>-16253</v>
      </c>
      <c r="I26" s="79"/>
      <c r="J26" s="79">
        <v>-13299</v>
      </c>
    </row>
    <row r="27" spans="2:10" ht="19.5" thickBot="1">
      <c r="B27" s="78" t="s">
        <v>130</v>
      </c>
      <c r="D27" s="81">
        <f>D25+D26</f>
        <v>15941</v>
      </c>
      <c r="E27" s="79"/>
      <c r="F27" s="81">
        <f>F25+F26</f>
        <v>13218</v>
      </c>
      <c r="G27" s="79"/>
      <c r="H27" s="81">
        <f>H25+H26</f>
        <v>55142</v>
      </c>
      <c r="I27" s="79"/>
      <c r="J27" s="81">
        <f>J25+J26</f>
        <v>50933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-2180</v>
      </c>
      <c r="E31" s="79"/>
      <c r="F31" s="147">
        <v>-12527</v>
      </c>
      <c r="G31" s="79"/>
      <c r="H31" s="147">
        <v>14778</v>
      </c>
      <c r="I31" s="79"/>
      <c r="J31" s="147">
        <v>2078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131</v>
      </c>
      <c r="D34" s="81">
        <f>D27+D31</f>
        <v>13761</v>
      </c>
      <c r="E34" s="79"/>
      <c r="F34" s="81">
        <f>F27+F31</f>
        <v>691</v>
      </c>
      <c r="G34" s="79"/>
      <c r="H34" s="81">
        <f>H27+H31</f>
        <v>69920</v>
      </c>
      <c r="I34" s="79"/>
      <c r="J34" s="81">
        <f>J27+J31</f>
        <v>53011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126</v>
      </c>
      <c r="D37" s="84">
        <f>D27</f>
        <v>15941</v>
      </c>
      <c r="E37" s="79"/>
      <c r="F37" s="84">
        <f>F27</f>
        <v>13218</v>
      </c>
      <c r="G37" s="79"/>
      <c r="H37" s="84">
        <f>H27</f>
        <v>55142</v>
      </c>
      <c r="I37" s="79"/>
      <c r="J37" s="84">
        <f>J27</f>
        <v>50933</v>
      </c>
    </row>
    <row r="38" spans="2:10" ht="18.75">
      <c r="B38" s="25" t="s">
        <v>127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133</v>
      </c>
      <c r="D39" s="81">
        <f>D37+D38</f>
        <v>15941</v>
      </c>
      <c r="E39" s="79"/>
      <c r="F39" s="81">
        <f>F37+F38</f>
        <v>13218</v>
      </c>
      <c r="G39" s="79"/>
      <c r="H39" s="81">
        <f>H37+H38</f>
        <v>55142</v>
      </c>
      <c r="I39" s="79"/>
      <c r="J39" s="81">
        <f>J37+J38</f>
        <v>50933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126</v>
      </c>
      <c r="D43" s="84">
        <f>D34</f>
        <v>13761</v>
      </c>
      <c r="E43" s="79"/>
      <c r="F43" s="84">
        <f>F34</f>
        <v>691</v>
      </c>
      <c r="G43" s="79"/>
      <c r="H43" s="84">
        <f>H34</f>
        <v>69920</v>
      </c>
      <c r="I43" s="79"/>
      <c r="J43" s="84">
        <f>J34</f>
        <v>53011</v>
      </c>
    </row>
    <row r="44" spans="2:10" ht="22.5" customHeight="1">
      <c r="B44" s="25" t="s">
        <v>127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132</v>
      </c>
      <c r="D46" s="81">
        <f>D43+D44</f>
        <v>13761</v>
      </c>
      <c r="E46" s="79"/>
      <c r="F46" s="81">
        <f>F43+F44</f>
        <v>691</v>
      </c>
      <c r="G46" s="79"/>
      <c r="H46" s="81">
        <f>H43+H44</f>
        <v>69920</v>
      </c>
      <c r="I46" s="79"/>
      <c r="J46" s="81">
        <f>J43+J44</f>
        <v>53011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16.052610590916526</v>
      </c>
      <c r="E50" s="79"/>
      <c r="F50" s="112">
        <f>F27/99304.72*100</f>
        <v>13.310545561177756</v>
      </c>
      <c r="G50" s="79"/>
      <c r="H50" s="112">
        <f>H27/99304.72*100</f>
        <v>55.528075604059914</v>
      </c>
      <c r="I50" s="79"/>
      <c r="J50" s="112">
        <f>J27/99304.72*100</f>
        <v>51.28960637520553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2:10" ht="12.75"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1" ht="12.75">
      <c r="A59" s="176" t="s">
        <v>111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2:10" ht="12.75">
      <c r="B60" s="176" t="s">
        <v>146</v>
      </c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2" spans="2:10" ht="12.75">
      <c r="B62" s="176"/>
      <c r="C62" s="176"/>
      <c r="D62" s="176"/>
      <c r="E62" s="176"/>
      <c r="F62" s="176"/>
      <c r="G62" s="176"/>
      <c r="H62" s="176"/>
      <c r="I62" s="176"/>
      <c r="J62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  <row r="67" spans="2:10" ht="12.75">
      <c r="B67" s="176"/>
      <c r="C67" s="176"/>
      <c r="D67" s="176"/>
      <c r="E67" s="176"/>
      <c r="F67" s="176"/>
      <c r="G67" s="176"/>
      <c r="H67" s="176"/>
      <c r="I67" s="176"/>
      <c r="J67" s="176"/>
    </row>
  </sheetData>
  <sheetProtection/>
  <mergeCells count="12">
    <mergeCell ref="D10:F10"/>
    <mergeCell ref="H10:J10"/>
    <mergeCell ref="D11:F11"/>
    <mergeCell ref="H11:J11"/>
    <mergeCell ref="B57:J57"/>
    <mergeCell ref="B58:J58"/>
    <mergeCell ref="B60:J60"/>
    <mergeCell ref="B61:J61"/>
    <mergeCell ref="B62:J62"/>
    <mergeCell ref="B66:J66"/>
    <mergeCell ref="B67:J67"/>
    <mergeCell ref="A59:K59"/>
  </mergeCells>
  <printOptions/>
  <pageMargins left="0.75" right="0.75" top="0.64" bottom="0.4" header="0.5" footer="0.26"/>
  <pageSetup horizontalDpi="300" verticalDpi="300" orientation="portrait" scale="67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29">
      <selection activeCell="G51" sqref="G51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151</v>
      </c>
    </row>
    <row r="9" spans="1:10" ht="18.75">
      <c r="A9" s="115"/>
      <c r="B9" s="115"/>
      <c r="C9" s="115"/>
      <c r="D9" s="83" t="s">
        <v>156</v>
      </c>
      <c r="E9" s="116"/>
      <c r="F9" s="83" t="s">
        <v>141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71395</v>
      </c>
      <c r="E13" s="120"/>
      <c r="F13" s="134">
        <v>64232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19955</v>
      </c>
      <c r="E16" s="117"/>
      <c r="F16" s="135">
        <v>21637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250</v>
      </c>
      <c r="E17" s="117"/>
      <c r="F17" s="135">
        <v>150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-3099</v>
      </c>
      <c r="E18" s="117"/>
      <c r="F18" s="135">
        <v>-3799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88501</v>
      </c>
      <c r="E20" s="120"/>
      <c r="F20" s="121">
        <f>SUM(F13:F18)</f>
        <v>82220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-84655</v>
      </c>
      <c r="E23" s="120"/>
      <c r="F23" s="136">
        <v>-8993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-13281</v>
      </c>
      <c r="E24" s="120"/>
      <c r="F24" s="136">
        <v>-7635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12093</v>
      </c>
      <c r="E25" s="117"/>
      <c r="F25" s="137">
        <v>6691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148</v>
      </c>
      <c r="C27" s="119"/>
      <c r="D27" s="135">
        <f>D20+D23+D24+D25</f>
        <v>2658</v>
      </c>
      <c r="E27" s="117"/>
      <c r="F27" s="135">
        <f>F20+F23+F24+F25</f>
        <v>72283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137</v>
      </c>
      <c r="D29" s="135">
        <v>-15951</v>
      </c>
      <c r="E29" s="117"/>
      <c r="F29" s="135">
        <v>-16199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147</v>
      </c>
      <c r="C31" s="119"/>
      <c r="D31" s="138">
        <f>D27+D29</f>
        <v>-13293</v>
      </c>
      <c r="E31" s="120"/>
      <c r="F31" s="138">
        <f>F27+F29</f>
        <v>56084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-30088</v>
      </c>
      <c r="E34" s="120"/>
      <c r="F34" s="135">
        <v>-6256</v>
      </c>
      <c r="G34" s="120"/>
      <c r="H34" s="120"/>
      <c r="I34" s="115"/>
      <c r="J34" s="115"/>
    </row>
    <row r="35" spans="1:10" ht="18.75">
      <c r="A35" s="115"/>
      <c r="B35" s="119"/>
      <c r="C35" s="122" t="s">
        <v>134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3099</v>
      </c>
      <c r="E36" s="123"/>
      <c r="F36" s="135">
        <v>3799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138</v>
      </c>
      <c r="C38" s="119"/>
      <c r="D38" s="138">
        <f>SUM(D34:D37)</f>
        <v>-26989</v>
      </c>
      <c r="E38" s="120"/>
      <c r="F38" s="144">
        <f>SUM(F34:F37)</f>
        <v>-2457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19529</v>
      </c>
      <c r="E41" s="120"/>
      <c r="F41" s="135">
        <v>-7716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-39722</v>
      </c>
      <c r="E42" s="120"/>
      <c r="F42" s="135">
        <v>-37736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-250</v>
      </c>
      <c r="E43" s="120"/>
      <c r="F43" s="135">
        <v>-150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139</v>
      </c>
      <c r="C45" s="119"/>
      <c r="D45" s="138">
        <f>SUM(D41:D44)</f>
        <v>-20443</v>
      </c>
      <c r="E45" s="120"/>
      <c r="F45" s="144">
        <f>SUM(F41:F44)</f>
        <v>-45602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14778</v>
      </c>
      <c r="E47" s="117"/>
      <c r="F47" s="135">
        <v>2078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-45947</v>
      </c>
      <c r="E50" s="120"/>
      <c r="F50" s="135">
        <f>F31+F38+F45+F47</f>
        <v>10103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136972</v>
      </c>
      <c r="E52" s="120"/>
      <c r="F52" s="135">
        <v>126869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91025</v>
      </c>
      <c r="E54" s="120"/>
      <c r="F54" s="130">
        <f>F52+F50</f>
        <v>136972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156</v>
      </c>
      <c r="E57" s="116"/>
      <c r="F57" s="83" t="s">
        <v>141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27350</v>
      </c>
      <c r="E59" s="119"/>
      <c r="F59" s="135">
        <v>52978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63675</v>
      </c>
      <c r="E60" s="119"/>
      <c r="F60" s="135">
        <v>83994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91025</v>
      </c>
      <c r="E62" s="119"/>
      <c r="F62" s="139">
        <f>SUM(F59:F61)</f>
        <v>136972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145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Phui San Tang</cp:lastModifiedBy>
  <cp:lastPrinted>2017-05-25T06:33:53Z</cp:lastPrinted>
  <dcterms:created xsi:type="dcterms:W3CDTF">2004-10-19T07:22:43Z</dcterms:created>
  <dcterms:modified xsi:type="dcterms:W3CDTF">2017-05-30T09:21:13Z</dcterms:modified>
  <cp:category/>
  <cp:version/>
  <cp:contentType/>
  <cp:contentStatus/>
</cp:coreProperties>
</file>